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6.07.2023 " sheetId="2" r:id="rId2"/>
  </sheets>
  <definedNames>
    <definedName name="_xlnm.Print_Area" localSheetId="1">'06.07.2023 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<sst xmlns="http://schemas.openxmlformats.org/spreadsheetml/2006/main" count="296" uniqueCount="165">
  <si>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</si>
  <si>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</si>
  <si>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</si>
  <si>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</si>
  <si>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</si>
  <si>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</si>
  <si>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</si>
  <si>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</si>
  <si>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</si>
  <si>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</si>
  <si>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</si>
  <si>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</si>
  <si>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</si>
  <si>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</si>
  <si>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</si>
  <si>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</si>
  <si>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</si>
  <si>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</si>
  <si>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</si>
  <si>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</si>
  <si>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</si>
  <si>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</si>
  <si>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</si>
  <si>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</si>
  <si>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</si>
  <si>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</si>
  <si>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</si>
  <si>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</si>
  <si>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</si>
  <si>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</si>
  <si>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</si>
  <si>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</si>
  <si>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</si>
  <si>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</si>
  <si>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</si>
  <si>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</si>
  <si>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</si>
  <si>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</si>
  <si>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</si>
  <si>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</si>
  <si>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</si>
  <si>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</si>
  <si>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</si>
  <si>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</si>
  <si>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</si>
  <si>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</si>
  <si>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</si>
  <si>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</si>
  <si>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</si>
  <si>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</si>
  <si>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</si>
  <si>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</si>
  <si>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</si>
  <si>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</si>
  <si>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</si>
  <si>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</si>
  <si>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</si>
  <si>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</si>
  <si>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</si>
  <si>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</si>
  <si>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</si>
  <si>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</si>
  <si>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</si>
  <si>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</si>
  <si>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</si>
  <si>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</si>
  <si>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</si>
  <si>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</si>
  <si>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</si>
  <si>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</si>
  <si>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</si>
  <si>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</si>
  <si>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</si>
  <si>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</si>
  <si>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</si>
  <si>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</si>
  <si>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</si>
  <si>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</si>
  <si>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</si>
  <si>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</si>
  <si>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</si>
  <si>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</si>
  <si>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</si>
  <si>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</si>
  <si>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</si>
  <si>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</si>
  <si>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</si>
  <si>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</si>
  <si>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</si>
  <si>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</si>
  <si>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</si>
  <si>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</si>
  <si>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</si>
  <si>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</si>
  <si>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</si>
  <si>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</si>
  <si>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</si>
  <si>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</si>
  <si>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</si>
  <si>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</si>
  <si>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</si>
  <si>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</si>
  <si>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</si>
  <si>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</si>
  <si>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</si>
  <si>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</si>
  <si>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</si>
  <si>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</si>
  <si>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</si>
  <si>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</si>
  <si>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</si>
  <si>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</si>
  <si>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</si>
  <si>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</si>
  <si>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</si>
  <si>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реверсна дотація</t>
  </si>
  <si>
    <t>субвенція з ОБ МБ на надання пільг на мед.обслуговування громадян,які постраждали в наслідок Чорнобильської катастрофи</t>
  </si>
  <si>
    <t xml:space="preserve">Фінансове управління  </t>
  </si>
  <si>
    <t>канцтовари</t>
  </si>
  <si>
    <t>Райлікарня</t>
  </si>
  <si>
    <t xml:space="preserve">Райлікарня </t>
  </si>
  <si>
    <t xml:space="preserve">Культура  </t>
  </si>
  <si>
    <t>поховання безрідного - ТОВ"Ритуал"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</si>
  <si>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</si>
  <si>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</si>
  <si>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</si>
  <si>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оплата послуг інтернет</t>
  </si>
  <si>
    <t xml:space="preserve">в т.ч. теплопостачання </t>
  </si>
  <si>
    <t>ЗЗСО</t>
  </si>
  <si>
    <t>Фінансування видатків бюджету Ніжинської міської територіальної громади за 06.07.2023р. пооб’єктно</t>
  </si>
  <si>
    <t>Залишок коштів станом на 06.07.2023 р., в т.ч.:</t>
  </si>
  <si>
    <t>Надходження коштів на рахунки бюджету 06.07.2023 р., в т.ч.:</t>
  </si>
  <si>
    <t xml:space="preserve">Всього коштів на рахунках бюджету 06.07.2023 р. </t>
  </si>
  <si>
    <t>встановлення системи відеоспостереження</t>
  </si>
  <si>
    <t>оплата послуг за обслуговування програми</t>
  </si>
  <si>
    <t>тактичні куртки ріш. №245 згідно програми заходів та робіт з територ.оборони</t>
  </si>
  <si>
    <t>джгути кровоспинні згідно ріш.104 згідно програми заходів та робіт з територ.оборони</t>
  </si>
  <si>
    <t>будівельні матеріали для класу безпеки гім.2</t>
  </si>
  <si>
    <t>меблі гім.2</t>
  </si>
  <si>
    <t>вертикальні жалюзі на карнизі гім.2</t>
  </si>
  <si>
    <t>дизельне паливо гім.2</t>
  </si>
  <si>
    <t>скло (заміна віконних рам) гім.2</t>
  </si>
  <si>
    <t>оплата послуг з встановленню натяжної стелі з освітленням гім.2</t>
  </si>
  <si>
    <t>оплата послуг з поточного ремонту внутрішніх відкосів гім.2</t>
  </si>
  <si>
    <t>оплата послуг з поточного ремонту харчоблоку гім.2</t>
  </si>
  <si>
    <t>оплата послуг з ремонту та обслуговуванні вентиляції  в укритті гім.2</t>
  </si>
  <si>
    <t>технічне обслуговування газового обладнання (в т.ч. гім.2 +5 261,10)</t>
  </si>
  <si>
    <t>оплата за театральні послуги  для таборів з денним перебуванням при ЗЗСО, БДЮ</t>
  </si>
  <si>
    <t>оплата за екскурсійні послуги в музей  для табора з денним перебуванням при  БДЮ</t>
  </si>
  <si>
    <t xml:space="preserve">розпорядження № 299,300,303 від 06.07.2023 р. </t>
  </si>
  <si>
    <t>Освіта (гім.2)</t>
  </si>
  <si>
    <t>оплата послуг з ремонту багатофункціонального пристрою</t>
  </si>
  <si>
    <t>оплата послуг з обслуговування будинку та прибудинкової території</t>
  </si>
  <si>
    <r>
      <t xml:space="preserve">субвенція з міс.бюджету державному бюджету  для підтримки Ніжинського міжрайонного.відділу управління </t>
    </r>
    <r>
      <rPr>
        <b/>
        <sz val="14"/>
        <color indexed="8"/>
        <rFont val="Times New Roman"/>
        <family val="1"/>
      </rPr>
      <t xml:space="preserve">Служби безпеки України </t>
    </r>
    <r>
      <rPr>
        <sz val="14"/>
        <color indexed="8"/>
        <rFont val="Times New Roman"/>
        <family val="1"/>
      </rPr>
      <t>в Чернігівській області згідно програми</t>
    </r>
  </si>
  <si>
    <t>перевірка димових та вентиляційних каналів гім.2</t>
  </si>
  <si>
    <t>стелажі для  класу безпеки гім.2</t>
  </si>
  <si>
    <t>оплата послуг з визначення рівня освітлення, температури повітря, вологості повітря (в т.ч. 532 грн. для табору з денним перебуванням) гім.2</t>
  </si>
  <si>
    <t>інтернет - послуги ДЮСШШ / Програма інформатизації</t>
  </si>
  <si>
    <t>відпускні, звільнені</t>
  </si>
  <si>
    <t>пот.рем.дит.майданчика у сквері Конинського - КП"СЕЗ"</t>
  </si>
  <si>
    <t>поточ.рем.пристроїв примусового зниження руху вул.незалежності - КП"КК Північна"</t>
  </si>
  <si>
    <t>проведення робіт з обваловки карт полігону ФОП Ріпа Т.М.</t>
  </si>
  <si>
    <t xml:space="preserve"> УЖКГ та Б</t>
  </si>
  <si>
    <t>розробка ПКД "Кап.ремонт дороги по вул.Гербеля" - ТОВ Дорпроект"</t>
  </si>
  <si>
    <t>книги для поповнення бібліотечних фондів - ТОВ "Освіта"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</si>
</sst>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7"/>
  <sheetViews>
    <sheetView tabSelected="1" view="pageBreakPreview" zoomScale="72" zoomScaleNormal="70" zoomScaleSheetLayoutView="72" workbookViewId="0" topLeftCell="A281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79" t="s">
        <v>129</v>
      </c>
      <c r="B1" s="79"/>
      <c r="C1" s="79"/>
      <c r="D1" s="79"/>
      <c r="E1" s="79"/>
    </row>
    <row r="2" spans="1:5" ht="27.75" customHeight="1" hidden="1">
      <c r="A2" s="80" t="s">
        <v>149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130</v>
      </c>
      <c r="B4" s="81"/>
      <c r="C4" s="81"/>
      <c r="D4" s="53">
        <v>179018033.94</v>
      </c>
      <c r="E4" s="23"/>
    </row>
    <row r="5" spans="1:5" ht="24" customHeight="1" hidden="1">
      <c r="A5" s="81" t="s">
        <v>91</v>
      </c>
      <c r="B5" s="81"/>
      <c r="C5" s="81"/>
      <c r="D5" s="44"/>
      <c r="E5" s="23"/>
    </row>
    <row r="6" spans="1:5" ht="24" customHeight="1">
      <c r="A6" s="81" t="s">
        <v>131</v>
      </c>
      <c r="B6" s="81"/>
      <c r="C6" s="81"/>
      <c r="D6" s="44">
        <f>D9</f>
        <v>1019897.9800000001</v>
      </c>
      <c r="E6" s="23"/>
    </row>
    <row r="7" spans="1:5" ht="24" customHeight="1" hidden="1">
      <c r="A7" s="82" t="s">
        <v>96</v>
      </c>
      <c r="B7" s="82"/>
      <c r="C7" s="82"/>
      <c r="D7" s="45"/>
      <c r="E7" s="23"/>
    </row>
    <row r="8" spans="1:5" ht="24" customHeight="1" hidden="1">
      <c r="A8" s="82" t="s">
        <v>92</v>
      </c>
      <c r="B8" s="82"/>
      <c r="C8" s="82"/>
      <c r="D8" s="45"/>
      <c r="E8" s="23"/>
    </row>
    <row r="9" spans="1:5" ht="21.75" customHeight="1">
      <c r="A9" s="82" t="s">
        <v>107</v>
      </c>
      <c r="B9" s="82"/>
      <c r="C9" s="82"/>
      <c r="D9" s="46">
        <f>985010.56+34887.42</f>
        <v>1019897.9800000001</v>
      </c>
      <c r="E9" s="23"/>
    </row>
    <row r="10" spans="1:5" ht="36" customHeight="1" hidden="1">
      <c r="A10" s="83" t="s">
        <v>124</v>
      </c>
      <c r="B10" s="83"/>
      <c r="C10" s="83"/>
      <c r="D10" s="47"/>
      <c r="E10" s="23"/>
    </row>
    <row r="11" spans="1:5" ht="24" customHeight="1" hidden="1">
      <c r="A11" s="84" t="s">
        <v>101</v>
      </c>
      <c r="B11" s="85"/>
      <c r="C11" s="86"/>
      <c r="D11" s="47"/>
      <c r="E11" s="23"/>
    </row>
    <row r="12" spans="1:5" ht="24" customHeight="1" hidden="1">
      <c r="A12" s="84" t="s">
        <v>102</v>
      </c>
      <c r="B12" s="85"/>
      <c r="C12" s="86"/>
      <c r="D12" s="47"/>
      <c r="E12" s="23"/>
    </row>
    <row r="13" spans="1:5" ht="24" customHeight="1" hidden="1">
      <c r="A13" s="84" t="s">
        <v>98</v>
      </c>
      <c r="B13" s="85"/>
      <c r="C13" s="86"/>
      <c r="D13" s="47"/>
      <c r="E13" s="23"/>
    </row>
    <row r="14" spans="1:6" ht="24" customHeight="1">
      <c r="A14" s="81" t="s">
        <v>132</v>
      </c>
      <c r="B14" s="81"/>
      <c r="C14" s="81"/>
      <c r="D14" s="44">
        <f>D4+D6+D12+D10-D11-D5</f>
        <v>180037931.92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8">
        <f>D17+D38+D43+D50+D159</f>
        <v>341785.22000000003</v>
      </c>
      <c r="E16" s="38"/>
      <c r="F16" s="34"/>
    </row>
    <row r="17" spans="1:5" s="24" customFormat="1" ht="27" customHeight="1">
      <c r="A17" s="32" t="s">
        <v>55</v>
      </c>
      <c r="B17" s="88" t="s">
        <v>158</v>
      </c>
      <c r="C17" s="88"/>
      <c r="D17" s="49">
        <f>SUM(D18:D37)</f>
        <v>42550</v>
      </c>
      <c r="E17" s="38"/>
    </row>
    <row r="18" spans="1:5" s="24" customFormat="1" ht="21.75" customHeight="1" hidden="1">
      <c r="A18" s="63"/>
      <c r="B18" s="64"/>
      <c r="C18" s="64" t="s">
        <v>103</v>
      </c>
      <c r="D18" s="41"/>
      <c r="E18" s="38"/>
    </row>
    <row r="19" spans="1:5" s="24" customFormat="1" ht="20.25" customHeight="1" hidden="1">
      <c r="A19" s="63"/>
      <c r="B19" s="64"/>
      <c r="C19" s="64" t="s">
        <v>123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97</v>
      </c>
      <c r="D23" s="54"/>
      <c r="E23" s="43"/>
    </row>
    <row r="24" spans="1:5" s="30" customFormat="1" ht="20.25" customHeight="1" hidden="1">
      <c r="A24" s="63"/>
      <c r="B24" s="64"/>
      <c r="C24" s="64" t="s">
        <v>119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18" customHeight="1" hidden="1">
      <c r="A26" s="63"/>
      <c r="B26" s="64"/>
      <c r="C26" s="64" t="s">
        <v>105</v>
      </c>
      <c r="D26" s="54"/>
      <c r="E26" s="43"/>
    </row>
    <row r="27" spans="1:5" s="30" customFormat="1" ht="20.25" customHeight="1" hidden="1">
      <c r="A27" s="63"/>
      <c r="B27" s="64"/>
      <c r="C27" s="64" t="s">
        <v>78</v>
      </c>
      <c r="D27" s="54"/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113</v>
      </c>
      <c r="D29" s="54"/>
      <c r="E29" s="43"/>
    </row>
    <row r="30" spans="1:5" s="30" customFormat="1" ht="20.25" customHeight="1">
      <c r="A30" s="63"/>
      <c r="B30" s="64"/>
      <c r="C30" s="64" t="s">
        <v>121</v>
      </c>
      <c r="D30" s="54">
        <v>42550</v>
      </c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106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 hidden="1">
      <c r="A37" s="63"/>
      <c r="B37" s="64"/>
      <c r="C37" s="64" t="s">
        <v>117</v>
      </c>
      <c r="D37" s="54"/>
      <c r="E37" s="43"/>
    </row>
    <row r="38" spans="1:5" s="30" customFormat="1" ht="24.75" customHeight="1">
      <c r="A38" s="32" t="s">
        <v>8</v>
      </c>
      <c r="B38" s="89" t="s">
        <v>63</v>
      </c>
      <c r="C38" s="90"/>
      <c r="D38" s="49">
        <f>SUM(D39:D42)</f>
        <v>0</v>
      </c>
      <c r="E38" s="43"/>
    </row>
    <row r="39" spans="1:5" s="24" customFormat="1" ht="24" customHeight="1" hidden="1">
      <c r="A39" s="32"/>
      <c r="B39" s="91" t="s">
        <v>111</v>
      </c>
      <c r="C39" s="91"/>
      <c r="D39" s="41"/>
      <c r="E39" s="38"/>
    </row>
    <row r="40" spans="1:5" s="24" customFormat="1" ht="24" customHeight="1" hidden="1">
      <c r="A40" s="32"/>
      <c r="B40" s="91" t="s">
        <v>128</v>
      </c>
      <c r="C40" s="91"/>
      <c r="D40" s="42"/>
      <c r="E40" s="38"/>
    </row>
    <row r="41" spans="1:5" s="24" customFormat="1" ht="24" customHeight="1" hidden="1">
      <c r="A41" s="32"/>
      <c r="B41" s="91"/>
      <c r="C41" s="91"/>
      <c r="D41" s="41"/>
      <c r="E41" s="38"/>
    </row>
    <row r="42" spans="1:5" s="24" customFormat="1" ht="24" customHeight="1" hidden="1">
      <c r="A42" s="32"/>
      <c r="B42" s="91" t="s">
        <v>68</v>
      </c>
      <c r="C42" s="91"/>
      <c r="D42" s="41"/>
      <c r="E42" s="38"/>
    </row>
    <row r="43" spans="1:6" s="24" customFormat="1" ht="24" customHeight="1" hidden="1">
      <c r="A43" s="32" t="s">
        <v>10</v>
      </c>
      <c r="B43" s="91" t="s">
        <v>63</v>
      </c>
      <c r="C43" s="91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41"/>
      <c r="E44" s="38"/>
    </row>
    <row r="45" spans="1:5" s="24" customFormat="1" ht="24" customHeight="1" hidden="1">
      <c r="A45" s="32"/>
      <c r="B45" s="91" t="s">
        <v>69</v>
      </c>
      <c r="C45" s="91"/>
      <c r="D45" s="56"/>
      <c r="E45" s="38"/>
    </row>
    <row r="46" spans="1:5" s="24" customFormat="1" ht="22.5" customHeight="1" hidden="1">
      <c r="A46" s="32"/>
      <c r="B46" s="91" t="s">
        <v>78</v>
      </c>
      <c r="C46" s="91"/>
      <c r="D46" s="41"/>
      <c r="E46" s="38"/>
    </row>
    <row r="47" spans="1:5" s="24" customFormat="1" ht="25.5" customHeight="1" hidden="1">
      <c r="A47" s="32"/>
      <c r="B47" s="91" t="s">
        <v>15</v>
      </c>
      <c r="C47" s="91"/>
      <c r="D47" s="41"/>
      <c r="E47" s="38"/>
    </row>
    <row r="48" spans="1:5" s="24" customFormat="1" ht="18.75" hidden="1">
      <c r="A48" s="32"/>
      <c r="B48" s="91" t="s">
        <v>31</v>
      </c>
      <c r="C48" s="91"/>
      <c r="D48" s="41"/>
      <c r="E48" s="38"/>
    </row>
    <row r="49" spans="1:5" s="24" customFormat="1" ht="24" customHeight="1" hidden="1">
      <c r="A49" s="32"/>
      <c r="B49" s="91" t="s">
        <v>68</v>
      </c>
      <c r="C49" s="91"/>
      <c r="D49" s="41">
        <v>0</v>
      </c>
      <c r="E49" s="38"/>
    </row>
    <row r="50" spans="1:5" s="24" customFormat="1" ht="22.5" customHeight="1">
      <c r="A50" s="21" t="s">
        <v>25</v>
      </c>
      <c r="B50" s="91" t="s">
        <v>26</v>
      </c>
      <c r="C50" s="91"/>
      <c r="D50" s="50">
        <f>D51+D74+D96+D117+D135+D154</f>
        <v>299235.22000000003</v>
      </c>
      <c r="E50" s="38"/>
    </row>
    <row r="51" spans="1:5" s="24" customFormat="1" ht="27.75" customHeight="1">
      <c r="A51" s="21"/>
      <c r="B51" s="91" t="s">
        <v>127</v>
      </c>
      <c r="C51" s="91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103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109</v>
      </c>
      <c r="D54" s="41"/>
      <c r="E54" s="43"/>
    </row>
    <row r="55" spans="1:5" s="30" customFormat="1" ht="27.75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120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113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112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110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91" t="s">
        <v>1</v>
      </c>
      <c r="C74" s="91"/>
      <c r="D74" s="51">
        <f>SUM(D75:D95)</f>
        <v>0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22.5" customHeight="1" hidden="1">
      <c r="A76" s="63"/>
      <c r="B76" s="64"/>
      <c r="C76" s="64" t="s">
        <v>125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120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91" t="s">
        <v>2</v>
      </c>
      <c r="C96" s="91"/>
      <c r="D96" s="51">
        <f>SUM(D97:D116)</f>
        <v>89477.65000000001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31.5" customHeight="1" hidden="1">
      <c r="A98" s="63"/>
      <c r="B98" s="65"/>
      <c r="C98" s="64" t="s">
        <v>125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>
      <c r="A101" s="63"/>
      <c r="B101" s="65"/>
      <c r="C101" s="64" t="s">
        <v>68</v>
      </c>
      <c r="D101" s="41">
        <v>5506.9</v>
      </c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120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>
      <c r="A105" s="63"/>
      <c r="B105" s="65"/>
      <c r="C105" s="64" t="s">
        <v>15</v>
      </c>
      <c r="D105" s="41">
        <v>26409.16</v>
      </c>
      <c r="E105" s="43"/>
    </row>
    <row r="106" spans="1:5" s="30" customFormat="1" ht="24" customHeight="1">
      <c r="A106" s="63"/>
      <c r="B106" s="65"/>
      <c r="C106" s="64" t="s">
        <v>78</v>
      </c>
      <c r="D106" s="41">
        <f>262.03+21907.92+986.5+929.6+214.2+26875.67</f>
        <v>51175.92</v>
      </c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>
      <c r="A112" s="63"/>
      <c r="B112" s="65"/>
      <c r="C112" s="64" t="s">
        <v>62</v>
      </c>
      <c r="D112" s="70">
        <v>3488.21</v>
      </c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>
      <c r="A115" s="63"/>
      <c r="B115" s="65"/>
      <c r="C115" s="64" t="s">
        <v>0</v>
      </c>
      <c r="D115" s="41">
        <v>2897.46</v>
      </c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>
      <c r="A117" s="60"/>
      <c r="B117" s="91" t="s">
        <v>66</v>
      </c>
      <c r="C117" s="91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99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119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100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20.2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91" t="s">
        <v>79</v>
      </c>
      <c r="C135" s="91"/>
      <c r="D135" s="51">
        <f>SUM(D136:D153)</f>
        <v>1579.68</v>
      </c>
      <c r="E135" s="43"/>
      <c r="G135" s="31"/>
    </row>
    <row r="136" spans="1:5" s="24" customFormat="1" ht="20.25" customHeight="1" hidden="1">
      <c r="A136" s="63"/>
      <c r="B136" s="64"/>
      <c r="C136" s="64" t="s">
        <v>108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119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>
      <c r="A144" s="63"/>
      <c r="B144" s="64"/>
      <c r="C144" s="64" t="s">
        <v>150</v>
      </c>
      <c r="D144" s="41">
        <v>1579.68</v>
      </c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104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91" t="s">
        <v>75</v>
      </c>
      <c r="C154" s="91"/>
      <c r="D154" s="51">
        <f>D155+D156</f>
        <v>208177.89</v>
      </c>
      <c r="E154" s="43"/>
    </row>
    <row r="155" spans="1:5" s="30" customFormat="1" ht="24.75" customHeight="1">
      <c r="A155" s="63"/>
      <c r="B155" s="64"/>
      <c r="C155" s="64" t="s">
        <v>15</v>
      </c>
      <c r="D155" s="41">
        <v>208177.89</v>
      </c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28.5" customHeight="1">
      <c r="A157" s="92" t="s">
        <v>56</v>
      </c>
      <c r="B157" s="88"/>
      <c r="C157" s="88"/>
      <c r="D157" s="57"/>
      <c r="E157" s="43"/>
      <c r="H157" s="31"/>
    </row>
    <row r="158" spans="1:5" s="24" customFormat="1" ht="36" customHeight="1" hidden="1">
      <c r="A158" s="93"/>
      <c r="B158" s="94"/>
      <c r="C158" s="95"/>
      <c r="D158" s="57"/>
      <c r="E158" s="38"/>
    </row>
    <row r="159" spans="1:5" s="24" customFormat="1" ht="25.5" customHeight="1">
      <c r="A159" s="93"/>
      <c r="B159" s="81" t="s">
        <v>63</v>
      </c>
      <c r="C159" s="81"/>
      <c r="D159" s="45">
        <f>SUM(D157:D158)</f>
        <v>0</v>
      </c>
      <c r="E159" s="38"/>
    </row>
    <row r="160" spans="1:6" s="24" customFormat="1" ht="22.5" customHeight="1">
      <c r="A160" s="32" t="s">
        <v>114</v>
      </c>
      <c r="B160" s="94"/>
      <c r="C160" s="95"/>
      <c r="D160" s="50">
        <f>D168+D173+D177+D185+D190+D194+D201+D218+D226+D232+D237+D244+D252+D258+D264+D280+D288+D270</f>
        <v>1039937.26</v>
      </c>
      <c r="E160" s="38"/>
      <c r="F160" s="34"/>
    </row>
    <row r="161" spans="1:6" s="24" customFormat="1" ht="45" customHeight="1">
      <c r="A161" s="92" t="s">
        <v>95</v>
      </c>
      <c r="B161" s="94" t="s">
        <v>136</v>
      </c>
      <c r="C161" s="95"/>
      <c r="D161" s="57">
        <v>50400</v>
      </c>
      <c r="E161" s="33"/>
      <c r="F161" s="34"/>
    </row>
    <row r="162" spans="1:6" s="24" customFormat="1" ht="45.75" customHeight="1">
      <c r="A162" s="93"/>
      <c r="B162" s="94" t="s">
        <v>135</v>
      </c>
      <c r="C162" s="95"/>
      <c r="D162" s="57">
        <v>71750</v>
      </c>
      <c r="E162" s="33"/>
      <c r="F162" s="34"/>
    </row>
    <row r="163" spans="1:6" s="24" customFormat="1" ht="33.75" customHeight="1" hidden="1">
      <c r="A163" s="93"/>
      <c r="B163" s="94"/>
      <c r="C163" s="95"/>
      <c r="D163" s="57"/>
      <c r="E163" s="33"/>
      <c r="F163" s="34"/>
    </row>
    <row r="164" spans="1:6" s="24" customFormat="1" ht="32.25" customHeight="1" hidden="1">
      <c r="A164" s="93"/>
      <c r="B164" s="94"/>
      <c r="C164" s="95"/>
      <c r="D164" s="41"/>
      <c r="E164" s="33"/>
      <c r="F164" s="34"/>
    </row>
    <row r="165" spans="1:6" s="24" customFormat="1" ht="36" customHeight="1" hidden="1">
      <c r="A165" s="93"/>
      <c r="B165" s="94"/>
      <c r="C165" s="95"/>
      <c r="D165" s="41"/>
      <c r="E165" s="33"/>
      <c r="F165" s="34"/>
    </row>
    <row r="166" spans="1:6" s="24" customFormat="1" ht="36" customHeight="1" hidden="1">
      <c r="A166" s="93"/>
      <c r="B166" s="94"/>
      <c r="C166" s="95"/>
      <c r="D166" s="41"/>
      <c r="E166" s="33"/>
      <c r="F166" s="34"/>
    </row>
    <row r="167" spans="1:6" s="24" customFormat="1" ht="36" customHeight="1" hidden="1">
      <c r="A167" s="93"/>
      <c r="B167" s="94"/>
      <c r="C167" s="95"/>
      <c r="D167" s="41"/>
      <c r="E167" s="33"/>
      <c r="F167" s="34"/>
    </row>
    <row r="168" spans="1:6" s="24" customFormat="1" ht="25.5" customHeight="1">
      <c r="A168" s="96"/>
      <c r="B168" s="97" t="s">
        <v>84</v>
      </c>
      <c r="C168" s="98"/>
      <c r="D168" s="51">
        <f>SUM(D161:D167)</f>
        <v>122150</v>
      </c>
      <c r="E168" s="33"/>
      <c r="F168" s="34"/>
    </row>
    <row r="169" spans="1:4" s="25" customFormat="1" ht="31.5" customHeight="1" hidden="1">
      <c r="A169" s="92" t="s">
        <v>59</v>
      </c>
      <c r="B169" s="88"/>
      <c r="C169" s="88"/>
      <c r="D169" s="57"/>
    </row>
    <row r="170" spans="1:4" s="25" customFormat="1" ht="30.75" customHeight="1" hidden="1">
      <c r="A170" s="93"/>
      <c r="B170" s="88"/>
      <c r="C170" s="88"/>
      <c r="D170" s="57"/>
    </row>
    <row r="171" spans="1:4" s="25" customFormat="1" ht="24.75" customHeight="1" hidden="1">
      <c r="A171" s="93"/>
      <c r="B171" s="94"/>
      <c r="C171" s="95"/>
      <c r="D171" s="57"/>
    </row>
    <row r="172" spans="1:4" s="25" customFormat="1" ht="24.75" customHeight="1" hidden="1">
      <c r="A172" s="93"/>
      <c r="B172" s="94"/>
      <c r="C172" s="95"/>
      <c r="D172" s="57"/>
    </row>
    <row r="173" spans="1:8" s="25" customFormat="1" ht="29.25" customHeight="1">
      <c r="A173" s="96"/>
      <c r="B173" s="97" t="s">
        <v>84</v>
      </c>
      <c r="C173" s="98"/>
      <c r="D173" s="52">
        <f>SUM(D169:D172)</f>
        <v>0</v>
      </c>
      <c r="F173" s="27"/>
      <c r="H173" s="27"/>
    </row>
    <row r="174" spans="1:8" s="25" customFormat="1" ht="24.75" customHeight="1" hidden="1">
      <c r="A174" s="92" t="s">
        <v>119</v>
      </c>
      <c r="B174" s="94"/>
      <c r="C174" s="95"/>
      <c r="D174" s="57"/>
      <c r="F174" s="27"/>
      <c r="H174" s="27"/>
    </row>
    <row r="175" spans="1:8" s="25" customFormat="1" ht="24.75" customHeight="1" hidden="1">
      <c r="A175" s="93"/>
      <c r="B175" s="94"/>
      <c r="C175" s="95"/>
      <c r="D175" s="57"/>
      <c r="F175" s="27"/>
      <c r="H175" s="27"/>
    </row>
    <row r="176" spans="1:8" s="25" customFormat="1" ht="24.75" customHeight="1" hidden="1">
      <c r="A176" s="93"/>
      <c r="B176" s="94"/>
      <c r="C176" s="95"/>
      <c r="D176" s="57"/>
      <c r="F176" s="27"/>
      <c r="H176" s="27"/>
    </row>
    <row r="177" spans="1:8" s="25" customFormat="1" ht="24.75" customHeight="1" hidden="1">
      <c r="A177" s="96"/>
      <c r="B177" s="97" t="s">
        <v>84</v>
      </c>
      <c r="C177" s="98"/>
      <c r="D177" s="52">
        <f>SUM(D174:D176)</f>
        <v>0</v>
      </c>
      <c r="F177" s="27"/>
      <c r="H177" s="27"/>
    </row>
    <row r="178" spans="1:4" s="25" customFormat="1" ht="32.25" customHeight="1" hidden="1">
      <c r="A178" s="81" t="s">
        <v>94</v>
      </c>
      <c r="B178" s="94"/>
      <c r="C178" s="95"/>
      <c r="D178" s="57"/>
    </row>
    <row r="179" spans="1:4" s="25" customFormat="1" ht="30.75" customHeight="1" hidden="1">
      <c r="A179" s="81"/>
      <c r="B179" s="88"/>
      <c r="C179" s="88"/>
      <c r="D179" s="57"/>
    </row>
    <row r="180" spans="1:4" s="25" customFormat="1" ht="28.5" customHeight="1" hidden="1">
      <c r="A180" s="81"/>
      <c r="B180" s="94"/>
      <c r="C180" s="95"/>
      <c r="D180" s="57"/>
    </row>
    <row r="181" spans="1:4" s="25" customFormat="1" ht="24" customHeight="1" hidden="1">
      <c r="A181" s="81"/>
      <c r="B181" s="88"/>
      <c r="C181" s="88"/>
      <c r="D181" s="57"/>
    </row>
    <row r="182" spans="1:4" s="25" customFormat="1" ht="35.25" customHeight="1" hidden="1">
      <c r="A182" s="81"/>
      <c r="B182" s="88"/>
      <c r="C182" s="88"/>
      <c r="D182" s="57"/>
    </row>
    <row r="183" spans="1:4" s="25" customFormat="1" ht="24" customHeight="1" hidden="1">
      <c r="A183" s="81"/>
      <c r="B183" s="88"/>
      <c r="C183" s="88"/>
      <c r="D183" s="57"/>
    </row>
    <row r="184" spans="1:4" s="25" customFormat="1" ht="24" customHeight="1" hidden="1">
      <c r="A184" s="81"/>
      <c r="B184" s="88"/>
      <c r="C184" s="88"/>
      <c r="D184" s="57"/>
    </row>
    <row r="185" spans="1:4" s="25" customFormat="1" ht="27.75" customHeight="1" hidden="1">
      <c r="A185" s="81"/>
      <c r="B185" s="99" t="s">
        <v>84</v>
      </c>
      <c r="C185" s="99"/>
      <c r="D185" s="45">
        <f>SUM(D178:D184)</f>
        <v>0</v>
      </c>
    </row>
    <row r="186" spans="1:4" s="25" customFormat="1" ht="39" customHeight="1">
      <c r="A186" s="81" t="s">
        <v>15</v>
      </c>
      <c r="B186" s="94" t="s">
        <v>133</v>
      </c>
      <c r="C186" s="95"/>
      <c r="D186" s="57">
        <v>40128</v>
      </c>
    </row>
    <row r="187" spans="1:4" s="25" customFormat="1" ht="38.25" customHeight="1" hidden="1">
      <c r="A187" s="81"/>
      <c r="B187" s="94"/>
      <c r="C187" s="95"/>
      <c r="D187" s="57"/>
    </row>
    <row r="188" spans="1:4" s="25" customFormat="1" ht="38.25" customHeight="1" hidden="1">
      <c r="A188" s="81"/>
      <c r="B188" s="94"/>
      <c r="C188" s="95"/>
      <c r="D188" s="57"/>
    </row>
    <row r="189" spans="1:4" s="25" customFormat="1" ht="29.25" customHeight="1" hidden="1">
      <c r="A189" s="81"/>
      <c r="B189" s="94"/>
      <c r="C189" s="95"/>
      <c r="D189" s="57"/>
    </row>
    <row r="190" spans="1:6" s="25" customFormat="1" ht="27" customHeight="1">
      <c r="A190" s="81"/>
      <c r="B190" s="99" t="s">
        <v>84</v>
      </c>
      <c r="C190" s="99"/>
      <c r="D190" s="52">
        <f>D186+D187+D188</f>
        <v>40128</v>
      </c>
      <c r="F190" s="27"/>
    </row>
    <row r="191" spans="1:4" s="25" customFormat="1" ht="27.75" customHeight="1" hidden="1">
      <c r="A191" s="81" t="s">
        <v>30</v>
      </c>
      <c r="B191" s="88"/>
      <c r="C191" s="88"/>
      <c r="D191" s="57"/>
    </row>
    <row r="192" spans="1:4" s="25" customFormat="1" ht="27.75" customHeight="1" hidden="1">
      <c r="A192" s="81"/>
      <c r="B192" s="94"/>
      <c r="C192" s="95"/>
      <c r="D192" s="57"/>
    </row>
    <row r="193" spans="1:4" s="25" customFormat="1" ht="26.25" customHeight="1" hidden="1">
      <c r="A193" s="81"/>
      <c r="B193" s="88"/>
      <c r="C193" s="88"/>
      <c r="D193" s="57"/>
    </row>
    <row r="194" spans="1:6" s="25" customFormat="1" ht="21.75" customHeight="1" hidden="1">
      <c r="A194" s="81"/>
      <c r="B194" s="99" t="s">
        <v>84</v>
      </c>
      <c r="C194" s="99"/>
      <c r="D194" s="45">
        <f>D191+D192+D193</f>
        <v>0</v>
      </c>
      <c r="F194" s="27"/>
    </row>
    <row r="195" spans="1:4" s="25" customFormat="1" ht="0.75" customHeight="1" hidden="1">
      <c r="A195" s="92" t="s">
        <v>85</v>
      </c>
      <c r="B195" s="94"/>
      <c r="C195" s="95"/>
      <c r="D195" s="57"/>
    </row>
    <row r="196" spans="1:4" s="25" customFormat="1" ht="33" customHeight="1" hidden="1">
      <c r="A196" s="93"/>
      <c r="B196" s="94"/>
      <c r="C196" s="95"/>
      <c r="D196" s="57"/>
    </row>
    <row r="197" spans="1:4" s="25" customFormat="1" ht="31.5" customHeight="1" hidden="1">
      <c r="A197" s="93"/>
      <c r="B197" s="94"/>
      <c r="C197" s="95"/>
      <c r="D197" s="57"/>
    </row>
    <row r="198" spans="1:4" s="25" customFormat="1" ht="21.75" customHeight="1" hidden="1">
      <c r="A198" s="93"/>
      <c r="B198" s="91"/>
      <c r="C198" s="91"/>
      <c r="D198" s="57"/>
    </row>
    <row r="199" spans="1:4" s="25" customFormat="1" ht="38.25" customHeight="1" hidden="1">
      <c r="A199" s="93"/>
      <c r="B199" s="91"/>
      <c r="C199" s="91"/>
      <c r="D199" s="57"/>
    </row>
    <row r="200" spans="1:4" s="25" customFormat="1" ht="20.25" customHeight="1" hidden="1">
      <c r="A200" s="93"/>
      <c r="B200" s="89"/>
      <c r="C200" s="90"/>
      <c r="D200" s="57"/>
    </row>
    <row r="201" spans="1:7" s="25" customFormat="1" ht="30.75" customHeight="1" hidden="1">
      <c r="A201" s="96"/>
      <c r="B201" s="99" t="s">
        <v>84</v>
      </c>
      <c r="C201" s="99"/>
      <c r="D201" s="52">
        <f>SUM(D195:D200)</f>
        <v>0</v>
      </c>
      <c r="G201" s="27"/>
    </row>
    <row r="202" spans="1:4" s="25" customFormat="1" ht="39.75" customHeight="1">
      <c r="A202" s="100" t="s">
        <v>60</v>
      </c>
      <c r="B202" s="102" t="s">
        <v>137</v>
      </c>
      <c r="C202" s="103"/>
      <c r="D202" s="57">
        <v>27645.75</v>
      </c>
    </row>
    <row r="203" spans="1:4" s="25" customFormat="1" ht="24" customHeight="1">
      <c r="A203" s="100"/>
      <c r="B203" s="102" t="s">
        <v>155</v>
      </c>
      <c r="C203" s="103"/>
      <c r="D203" s="42">
        <v>62600</v>
      </c>
    </row>
    <row r="204" spans="1:4" s="25" customFormat="1" ht="27.75" customHeight="1">
      <c r="A204" s="100"/>
      <c r="B204" s="104" t="s">
        <v>138</v>
      </c>
      <c r="C204" s="104"/>
      <c r="D204" s="42">
        <v>38400</v>
      </c>
    </row>
    <row r="205" spans="1:4" s="25" customFormat="1" ht="27.75" customHeight="1">
      <c r="A205" s="100"/>
      <c r="B205" s="102" t="s">
        <v>139</v>
      </c>
      <c r="C205" s="103"/>
      <c r="D205" s="42">
        <v>34568.82</v>
      </c>
    </row>
    <row r="206" spans="1:4" s="25" customFormat="1" ht="24" customHeight="1">
      <c r="A206" s="100"/>
      <c r="B206" s="102" t="s">
        <v>140</v>
      </c>
      <c r="C206" s="103"/>
      <c r="D206" s="42">
        <v>8988</v>
      </c>
    </row>
    <row r="207" spans="1:4" s="25" customFormat="1" ht="20.25" customHeight="1">
      <c r="A207" s="100"/>
      <c r="B207" s="102" t="s">
        <v>141</v>
      </c>
      <c r="C207" s="103"/>
      <c r="D207" s="42">
        <v>6150</v>
      </c>
    </row>
    <row r="208" spans="1:11" s="25" customFormat="1" ht="20.25" customHeight="1">
      <c r="A208" s="100"/>
      <c r="B208" s="102" t="s">
        <v>146</v>
      </c>
      <c r="C208" s="103"/>
      <c r="D208" s="57">
        <f>359.4+4901.7+2328.9</f>
        <v>7590</v>
      </c>
      <c r="I208" s="66"/>
      <c r="J208" s="66"/>
      <c r="K208" s="66"/>
    </row>
    <row r="209" spans="1:11" s="25" customFormat="1" ht="20.25" customHeight="1">
      <c r="A209" s="100"/>
      <c r="B209" s="105" t="s">
        <v>142</v>
      </c>
      <c r="C209" s="106"/>
      <c r="D209" s="57">
        <v>35200</v>
      </c>
      <c r="I209" s="80"/>
      <c r="J209" s="80"/>
      <c r="K209" s="67"/>
    </row>
    <row r="210" spans="1:11" s="25" customFormat="1" ht="20.25" customHeight="1">
      <c r="A210" s="100"/>
      <c r="B210" s="105" t="s">
        <v>154</v>
      </c>
      <c r="C210" s="106"/>
      <c r="D210" s="57">
        <v>350</v>
      </c>
      <c r="I210" s="61"/>
      <c r="J210" s="61"/>
      <c r="K210" s="67"/>
    </row>
    <row r="211" spans="1:4" s="25" customFormat="1" ht="49.5" customHeight="1">
      <c r="A211" s="100"/>
      <c r="B211" s="105" t="s">
        <v>156</v>
      </c>
      <c r="C211" s="106"/>
      <c r="D211" s="57">
        <v>4177.78</v>
      </c>
    </row>
    <row r="212" spans="1:4" s="25" customFormat="1" ht="29.25" customHeight="1">
      <c r="A212" s="100"/>
      <c r="B212" s="105" t="s">
        <v>143</v>
      </c>
      <c r="C212" s="106"/>
      <c r="D212" s="57">
        <v>27153.65</v>
      </c>
    </row>
    <row r="213" spans="1:4" s="25" customFormat="1" ht="24" customHeight="1">
      <c r="A213" s="100"/>
      <c r="B213" s="105" t="s">
        <v>144</v>
      </c>
      <c r="C213" s="106"/>
      <c r="D213" s="57">
        <v>49933</v>
      </c>
    </row>
    <row r="214" spans="1:4" s="25" customFormat="1" ht="27.75" customHeight="1">
      <c r="A214" s="100"/>
      <c r="B214" s="105" t="s">
        <v>145</v>
      </c>
      <c r="C214" s="106"/>
      <c r="D214" s="57">
        <v>49772</v>
      </c>
    </row>
    <row r="215" spans="1:4" s="25" customFormat="1" ht="40.5" customHeight="1">
      <c r="A215" s="100"/>
      <c r="B215" s="105" t="s">
        <v>147</v>
      </c>
      <c r="C215" s="106"/>
      <c r="D215" s="57">
        <f>28890+2280</f>
        <v>31170</v>
      </c>
    </row>
    <row r="216" spans="1:4" s="25" customFormat="1" ht="40.5" customHeight="1">
      <c r="A216" s="100"/>
      <c r="B216" s="105" t="s">
        <v>148</v>
      </c>
      <c r="C216" s="106"/>
      <c r="D216" s="57">
        <v>1140</v>
      </c>
    </row>
    <row r="217" spans="1:4" s="25" customFormat="1" ht="40.5" customHeight="1" hidden="1">
      <c r="A217" s="100"/>
      <c r="B217" s="105"/>
      <c r="C217" s="106"/>
      <c r="D217" s="57"/>
    </row>
    <row r="218" spans="1:7" s="25" customFormat="1" ht="24.75" customHeight="1">
      <c r="A218" s="101"/>
      <c r="B218" s="107" t="s">
        <v>84</v>
      </c>
      <c r="C218" s="107"/>
      <c r="D218" s="52">
        <f>SUM(D202:D217)</f>
        <v>384839</v>
      </c>
      <c r="F218" s="27">
        <f>D218+D144+D106</f>
        <v>437594.6</v>
      </c>
      <c r="G218" s="27"/>
    </row>
    <row r="219" spans="1:4" s="25" customFormat="1" ht="38.25" customHeight="1" hidden="1">
      <c r="A219" s="81" t="s">
        <v>18</v>
      </c>
      <c r="B219" s="94"/>
      <c r="C219" s="95"/>
      <c r="D219" s="57"/>
    </row>
    <row r="220" spans="1:4" s="25" customFormat="1" ht="38.25" customHeight="1" hidden="1">
      <c r="A220" s="81"/>
      <c r="B220" s="94"/>
      <c r="C220" s="95"/>
      <c r="D220" s="57"/>
    </row>
    <row r="221" spans="1:4" s="25" customFormat="1" ht="36.75" customHeight="1" hidden="1">
      <c r="A221" s="81"/>
      <c r="B221" s="94"/>
      <c r="C221" s="95"/>
      <c r="D221" s="57"/>
    </row>
    <row r="222" spans="1:4" s="25" customFormat="1" ht="57" customHeight="1" hidden="1">
      <c r="A222" s="81"/>
      <c r="B222" s="94"/>
      <c r="C222" s="95"/>
      <c r="D222" s="57"/>
    </row>
    <row r="223" spans="1:4" s="25" customFormat="1" ht="20.25" customHeight="1" hidden="1">
      <c r="A223" s="81"/>
      <c r="B223" s="88"/>
      <c r="C223" s="88"/>
      <c r="D223" s="57"/>
    </row>
    <row r="224" spans="1:4" s="25" customFormat="1" ht="22.5" customHeight="1" hidden="1">
      <c r="A224" s="81"/>
      <c r="B224" s="94"/>
      <c r="C224" s="95"/>
      <c r="D224" s="57"/>
    </row>
    <row r="225" spans="1:4" s="25" customFormat="1" ht="39.75" customHeight="1" hidden="1">
      <c r="A225" s="81"/>
      <c r="B225" s="94"/>
      <c r="C225" s="95"/>
      <c r="D225" s="57"/>
    </row>
    <row r="226" spans="1:4" s="25" customFormat="1" ht="27.75" customHeight="1" hidden="1">
      <c r="A226" s="81"/>
      <c r="B226" s="99" t="s">
        <v>84</v>
      </c>
      <c r="C226" s="99"/>
      <c r="D226" s="52">
        <f>SUM(D219:D225)</f>
        <v>0</v>
      </c>
    </row>
    <row r="227" spans="1:4" s="25" customFormat="1" ht="27.75" customHeight="1" hidden="1">
      <c r="A227" s="92" t="s">
        <v>31</v>
      </c>
      <c r="B227" s="94"/>
      <c r="C227" s="95"/>
      <c r="D227" s="42"/>
    </row>
    <row r="228" spans="1:4" s="25" customFormat="1" ht="27.75" customHeight="1" hidden="1">
      <c r="A228" s="93"/>
      <c r="B228" s="94"/>
      <c r="C228" s="95"/>
      <c r="D228" s="57"/>
    </row>
    <row r="229" spans="1:4" s="25" customFormat="1" ht="32.25" customHeight="1" hidden="1">
      <c r="A229" s="93"/>
      <c r="B229" s="94"/>
      <c r="C229" s="95"/>
      <c r="D229" s="57"/>
    </row>
    <row r="230" spans="1:4" s="25" customFormat="1" ht="24.75" customHeight="1" hidden="1">
      <c r="A230" s="93"/>
      <c r="B230" s="88"/>
      <c r="C230" s="88"/>
      <c r="D230" s="57"/>
    </row>
    <row r="231" spans="1:4" s="25" customFormat="1" ht="27.75" customHeight="1" hidden="1">
      <c r="A231" s="93"/>
      <c r="B231" s="94"/>
      <c r="C231" s="95"/>
      <c r="D231" s="57"/>
    </row>
    <row r="232" spans="1:8" s="25" customFormat="1" ht="24" customHeight="1" hidden="1">
      <c r="A232" s="96"/>
      <c r="B232" s="99" t="s">
        <v>84</v>
      </c>
      <c r="C232" s="99"/>
      <c r="D232" s="52">
        <f>SUM(D227:D231)</f>
        <v>0</v>
      </c>
      <c r="F232" s="27"/>
      <c r="G232" s="27"/>
      <c r="H232" s="27"/>
    </row>
    <row r="233" spans="1:4" s="25" customFormat="1" ht="24" customHeight="1" hidden="1">
      <c r="A233" s="92" t="s">
        <v>93</v>
      </c>
      <c r="B233" s="94"/>
      <c r="C233" s="95"/>
      <c r="D233" s="57"/>
    </row>
    <row r="234" spans="1:4" s="25" customFormat="1" ht="24" customHeight="1" hidden="1">
      <c r="A234" s="93"/>
      <c r="B234" s="94"/>
      <c r="C234" s="95"/>
      <c r="D234" s="57"/>
    </row>
    <row r="235" spans="1:4" s="25" customFormat="1" ht="22.5" customHeight="1" hidden="1">
      <c r="A235" s="93"/>
      <c r="B235" s="88"/>
      <c r="C235" s="88"/>
      <c r="D235" s="57"/>
    </row>
    <row r="236" spans="1:4" s="25" customFormat="1" ht="25.5" customHeight="1" hidden="1">
      <c r="A236" s="93"/>
      <c r="B236" s="94"/>
      <c r="C236" s="95"/>
      <c r="D236" s="57"/>
    </row>
    <row r="237" spans="1:4" s="25" customFormat="1" ht="27.75" customHeight="1" hidden="1">
      <c r="A237" s="96"/>
      <c r="B237" s="99" t="s">
        <v>84</v>
      </c>
      <c r="C237" s="99"/>
      <c r="D237" s="52">
        <f>SUM(D233:D236)</f>
        <v>0</v>
      </c>
    </row>
    <row r="238" spans="1:6" s="25" customFormat="1" ht="30.75" customHeight="1">
      <c r="A238" s="108" t="s">
        <v>45</v>
      </c>
      <c r="B238" s="102" t="s">
        <v>118</v>
      </c>
      <c r="C238" s="103"/>
      <c r="D238" s="57">
        <v>2000</v>
      </c>
      <c r="F238" s="27"/>
    </row>
    <row r="239" spans="1:4" s="25" customFormat="1" ht="27.75" customHeight="1" hidden="1">
      <c r="A239" s="109"/>
      <c r="B239" s="94"/>
      <c r="C239" s="95"/>
      <c r="D239" s="57"/>
    </row>
    <row r="240" spans="1:4" s="25" customFormat="1" ht="28.5" customHeight="1" hidden="1">
      <c r="A240" s="109"/>
      <c r="B240" s="94"/>
      <c r="C240" s="95"/>
      <c r="D240" s="57"/>
    </row>
    <row r="241" spans="1:4" s="25" customFormat="1" ht="21" customHeight="1" hidden="1">
      <c r="A241" s="109"/>
      <c r="B241" s="88"/>
      <c r="C241" s="88"/>
      <c r="D241" s="57"/>
    </row>
    <row r="242" spans="1:4" s="25" customFormat="1" ht="24" customHeight="1" hidden="1">
      <c r="A242" s="109"/>
      <c r="B242" s="94"/>
      <c r="C242" s="95"/>
      <c r="D242" s="57"/>
    </row>
    <row r="243" spans="1:4" s="25" customFormat="1" ht="24" customHeight="1" hidden="1">
      <c r="A243" s="109"/>
      <c r="B243" s="94"/>
      <c r="C243" s="95"/>
      <c r="D243" s="57"/>
    </row>
    <row r="244" spans="1:7" s="25" customFormat="1" ht="28.5" customHeight="1">
      <c r="A244" s="110"/>
      <c r="B244" s="99" t="s">
        <v>84</v>
      </c>
      <c r="C244" s="99"/>
      <c r="D244" s="52">
        <f>D238+D239+D240+D241+D242+D243</f>
        <v>2000</v>
      </c>
      <c r="G244" s="27"/>
    </row>
    <row r="245" spans="1:4" s="25" customFormat="1" ht="31.5" customHeight="1" hidden="1">
      <c r="A245" s="92" t="s">
        <v>64</v>
      </c>
      <c r="B245" s="94"/>
      <c r="C245" s="95"/>
      <c r="D245" s="57"/>
    </row>
    <row r="246" spans="1:4" s="25" customFormat="1" ht="42" customHeight="1" hidden="1">
      <c r="A246" s="93"/>
      <c r="B246" s="94"/>
      <c r="C246" s="95"/>
      <c r="D246" s="57"/>
    </row>
    <row r="247" spans="1:4" s="25" customFormat="1" ht="38.25" customHeight="1" hidden="1">
      <c r="A247" s="93"/>
      <c r="B247" s="94"/>
      <c r="C247" s="95"/>
      <c r="D247" s="57"/>
    </row>
    <row r="248" spans="1:4" s="25" customFormat="1" ht="34.5" customHeight="1" hidden="1">
      <c r="A248" s="93"/>
      <c r="B248" s="94"/>
      <c r="C248" s="95"/>
      <c r="D248" s="57"/>
    </row>
    <row r="249" spans="1:4" s="25" customFormat="1" ht="27.75" customHeight="1" hidden="1">
      <c r="A249" s="93"/>
      <c r="B249" s="88"/>
      <c r="C249" s="88"/>
      <c r="D249" s="57"/>
    </row>
    <row r="250" spans="1:4" s="25" customFormat="1" ht="27.75" customHeight="1" hidden="1">
      <c r="A250" s="93"/>
      <c r="B250" s="88"/>
      <c r="C250" s="88"/>
      <c r="D250" s="57"/>
    </row>
    <row r="251" spans="1:4" s="25" customFormat="1" ht="17.25" customHeight="1" hidden="1">
      <c r="A251" s="93"/>
      <c r="B251" s="88"/>
      <c r="C251" s="88"/>
      <c r="D251" s="57"/>
    </row>
    <row r="252" spans="1:7" s="25" customFormat="1" ht="28.5" customHeight="1" hidden="1">
      <c r="A252" s="96"/>
      <c r="B252" s="99" t="s">
        <v>84</v>
      </c>
      <c r="C252" s="99"/>
      <c r="D252" s="52">
        <f>SUM(D245:D251)</f>
        <v>0</v>
      </c>
      <c r="G252" s="27"/>
    </row>
    <row r="253" spans="1:5" s="25" customFormat="1" ht="39" customHeight="1">
      <c r="A253" s="92" t="s">
        <v>80</v>
      </c>
      <c r="B253" s="88" t="s">
        <v>157</v>
      </c>
      <c r="C253" s="88"/>
      <c r="D253" s="57">
        <v>120</v>
      </c>
      <c r="E253" s="28">
        <v>211.99</v>
      </c>
    </row>
    <row r="254" spans="1:5" s="25" customFormat="1" ht="27.75" customHeight="1" hidden="1">
      <c r="A254" s="93"/>
      <c r="B254" s="94"/>
      <c r="C254" s="95"/>
      <c r="D254" s="57"/>
      <c r="E254" s="28">
        <f>126.65+506.43</f>
        <v>633.08</v>
      </c>
    </row>
    <row r="255" spans="1:5" s="25" customFormat="1" ht="27.75" customHeight="1" hidden="1">
      <c r="A255" s="93"/>
      <c r="B255" s="94"/>
      <c r="C255" s="95"/>
      <c r="D255" s="57"/>
      <c r="E255" s="28">
        <f>300+120+682.99</f>
        <v>1102.99</v>
      </c>
    </row>
    <row r="256" spans="1:5" s="25" customFormat="1" ht="24.75" customHeight="1" hidden="1">
      <c r="A256" s="93"/>
      <c r="B256" s="94"/>
      <c r="C256" s="95"/>
      <c r="D256" s="57"/>
      <c r="E256" s="27"/>
    </row>
    <row r="257" spans="1:5" s="25" customFormat="1" ht="27.75" customHeight="1" hidden="1">
      <c r="A257" s="93"/>
      <c r="B257" s="94"/>
      <c r="C257" s="95"/>
      <c r="D257" s="57"/>
      <c r="E257" s="27"/>
    </row>
    <row r="258" spans="1:4" s="25" customFormat="1" ht="26.25" customHeight="1">
      <c r="A258" s="96"/>
      <c r="B258" s="97" t="s">
        <v>84</v>
      </c>
      <c r="C258" s="98"/>
      <c r="D258" s="52">
        <f>SUM(D253:D257)</f>
        <v>120</v>
      </c>
    </row>
    <row r="259" spans="1:4" s="25" customFormat="1" ht="35.25" customHeight="1" hidden="1">
      <c r="A259" s="92" t="s">
        <v>87</v>
      </c>
      <c r="B259" s="94"/>
      <c r="C259" s="95"/>
      <c r="D259" s="57"/>
    </row>
    <row r="260" spans="1:4" s="25" customFormat="1" ht="45.75" customHeight="1" hidden="1">
      <c r="A260" s="93"/>
      <c r="B260" s="94"/>
      <c r="C260" s="95"/>
      <c r="D260" s="57"/>
    </row>
    <row r="261" spans="1:4" s="25" customFormat="1" ht="39" customHeight="1" hidden="1">
      <c r="A261" s="93"/>
      <c r="B261" s="94"/>
      <c r="C261" s="95"/>
      <c r="D261" s="57"/>
    </row>
    <row r="262" spans="1:4" s="25" customFormat="1" ht="34.5" customHeight="1" hidden="1">
      <c r="A262" s="93"/>
      <c r="B262" s="88"/>
      <c r="C262" s="88"/>
      <c r="D262" s="57"/>
    </row>
    <row r="263" spans="1:4" s="25" customFormat="1" ht="24" customHeight="1" hidden="1">
      <c r="A263" s="93"/>
      <c r="B263" s="88"/>
      <c r="C263" s="88"/>
      <c r="D263" s="57"/>
    </row>
    <row r="264" spans="1:4" s="25" customFormat="1" ht="28.5" customHeight="1" hidden="1">
      <c r="A264" s="96"/>
      <c r="B264" s="97" t="s">
        <v>84</v>
      </c>
      <c r="C264" s="98"/>
      <c r="D264" s="52">
        <f>SUM(D259:D263)</f>
        <v>0</v>
      </c>
    </row>
    <row r="265" spans="1:4" s="25" customFormat="1" ht="36" customHeight="1">
      <c r="A265" s="92" t="s">
        <v>0</v>
      </c>
      <c r="B265" s="94" t="s">
        <v>118</v>
      </c>
      <c r="C265" s="95"/>
      <c r="D265" s="57">
        <v>10157</v>
      </c>
    </row>
    <row r="266" spans="1:4" s="25" customFormat="1" ht="27.75" customHeight="1">
      <c r="A266" s="93"/>
      <c r="B266" s="94" t="s">
        <v>151</v>
      </c>
      <c r="C266" s="95"/>
      <c r="D266" s="57">
        <v>6500</v>
      </c>
    </row>
    <row r="267" spans="1:4" s="25" customFormat="1" ht="27.75" customHeight="1">
      <c r="A267" s="93"/>
      <c r="B267" s="94" t="s">
        <v>152</v>
      </c>
      <c r="C267" s="95"/>
      <c r="D267" s="57">
        <v>877.12</v>
      </c>
    </row>
    <row r="268" spans="1:4" s="25" customFormat="1" ht="33" customHeight="1" hidden="1">
      <c r="A268" s="93"/>
      <c r="B268" s="94"/>
      <c r="C268" s="95"/>
      <c r="D268" s="57"/>
    </row>
    <row r="269" spans="1:4" s="25" customFormat="1" ht="35.25" customHeight="1" hidden="1">
      <c r="A269" s="93"/>
      <c r="B269" s="94"/>
      <c r="C269" s="111"/>
      <c r="D269" s="57"/>
    </row>
    <row r="270" spans="1:4" s="25" customFormat="1" ht="36" customHeight="1">
      <c r="A270" s="96"/>
      <c r="B270" s="97" t="s">
        <v>84</v>
      </c>
      <c r="C270" s="98"/>
      <c r="D270" s="52">
        <f>SUM(D265:D269)</f>
        <v>17534.12</v>
      </c>
    </row>
    <row r="271" spans="1:4" s="25" customFormat="1" ht="31.5" customHeight="1">
      <c r="A271" s="93" t="s">
        <v>58</v>
      </c>
      <c r="B271" s="94" t="s">
        <v>115</v>
      </c>
      <c r="C271" s="95"/>
      <c r="D271" s="57">
        <v>25533</v>
      </c>
    </row>
    <row r="272" spans="1:4" s="25" customFormat="1" ht="40.5" customHeight="1">
      <c r="A272" s="93"/>
      <c r="B272" s="94" t="s">
        <v>134</v>
      </c>
      <c r="C272" s="95"/>
      <c r="D272" s="57">
        <v>835</v>
      </c>
    </row>
    <row r="273" spans="1:4" s="25" customFormat="1" ht="36.75" customHeight="1" hidden="1">
      <c r="A273" s="93"/>
      <c r="B273" s="94"/>
      <c r="C273" s="95"/>
      <c r="D273" s="57"/>
    </row>
    <row r="274" spans="1:4" s="25" customFormat="1" ht="31.5" customHeight="1" hidden="1">
      <c r="A274" s="93"/>
      <c r="B274" s="94"/>
      <c r="C274" s="95"/>
      <c r="D274" s="57"/>
    </row>
    <row r="275" spans="1:4" s="25" customFormat="1" ht="27.75" customHeight="1" hidden="1">
      <c r="A275" s="93"/>
      <c r="B275" s="94"/>
      <c r="C275" s="95"/>
      <c r="D275" s="57"/>
    </row>
    <row r="276" spans="1:4" s="25" customFormat="1" ht="27.75" customHeight="1" hidden="1">
      <c r="A276" s="93"/>
      <c r="B276" s="94"/>
      <c r="C276" s="95"/>
      <c r="D276" s="57"/>
    </row>
    <row r="277" spans="1:4" s="25" customFormat="1" ht="27.75" customHeight="1" hidden="1">
      <c r="A277" s="93"/>
      <c r="B277" s="94"/>
      <c r="C277" s="95"/>
      <c r="D277" s="57"/>
    </row>
    <row r="278" spans="1:4" s="25" customFormat="1" ht="27.75" customHeight="1">
      <c r="A278" s="93"/>
      <c r="B278" s="94" t="s">
        <v>126</v>
      </c>
      <c r="C278" s="95"/>
      <c r="D278" s="57">
        <v>530</v>
      </c>
    </row>
    <row r="279" spans="1:4" s="25" customFormat="1" ht="60.75" customHeight="1">
      <c r="A279" s="93"/>
      <c r="B279" s="94" t="s">
        <v>153</v>
      </c>
      <c r="C279" s="95"/>
      <c r="D279" s="57">
        <v>300000</v>
      </c>
    </row>
    <row r="280" spans="1:4" s="25" customFormat="1" ht="27.75" customHeight="1">
      <c r="A280" s="96"/>
      <c r="B280" s="97" t="s">
        <v>84</v>
      </c>
      <c r="C280" s="98"/>
      <c r="D280" s="52">
        <f>SUM(D271:D279)</f>
        <v>326898</v>
      </c>
    </row>
    <row r="281" spans="1:4" s="25" customFormat="1" ht="34.5" customHeight="1">
      <c r="A281" s="112" t="s">
        <v>12</v>
      </c>
      <c r="B281" s="102" t="s">
        <v>160</v>
      </c>
      <c r="C281" s="103"/>
      <c r="D281" s="71">
        <v>33667</v>
      </c>
    </row>
    <row r="282" spans="1:4" s="25" customFormat="1" ht="31.5" customHeight="1">
      <c r="A282" s="113"/>
      <c r="B282" s="102" t="s">
        <v>159</v>
      </c>
      <c r="C282" s="103"/>
      <c r="D282" s="72">
        <v>7827.11</v>
      </c>
    </row>
    <row r="283" spans="1:4" s="25" customFormat="1" ht="28.5" customHeight="1">
      <c r="A283" s="113"/>
      <c r="B283" s="102" t="s">
        <v>122</v>
      </c>
      <c r="C283" s="103"/>
      <c r="D283" s="72">
        <v>5291.7</v>
      </c>
    </row>
    <row r="284" spans="1:4" s="25" customFormat="1" ht="25.5" customHeight="1">
      <c r="A284" s="113"/>
      <c r="B284" s="114" t="s">
        <v>161</v>
      </c>
      <c r="C284" s="115"/>
      <c r="D284" s="72">
        <v>99482.33</v>
      </c>
    </row>
    <row r="285" spans="1:4" s="25" customFormat="1" ht="39" customHeight="1" hidden="1">
      <c r="A285" s="113"/>
      <c r="B285" s="102"/>
      <c r="C285" s="103"/>
      <c r="D285" s="72"/>
    </row>
    <row r="286" spans="1:4" s="25" customFormat="1" ht="36" customHeight="1" hidden="1">
      <c r="A286" s="113"/>
      <c r="B286" s="102"/>
      <c r="C286" s="103"/>
      <c r="D286" s="72"/>
    </row>
    <row r="287" spans="1:4" s="25" customFormat="1" ht="33.75" customHeight="1" hidden="1">
      <c r="A287" s="77"/>
      <c r="B287" s="102"/>
      <c r="C287" s="116"/>
      <c r="D287" s="72"/>
    </row>
    <row r="288" spans="1:6" s="25" customFormat="1" ht="33" customHeight="1">
      <c r="A288" s="32"/>
      <c r="B288" s="97" t="s">
        <v>84</v>
      </c>
      <c r="C288" s="98"/>
      <c r="D288" s="52">
        <f>SUM(D281:D287)</f>
        <v>146268.14</v>
      </c>
      <c r="F288" s="27"/>
    </row>
    <row r="289" spans="1:8" s="25" customFormat="1" ht="27.75" customHeight="1">
      <c r="A289" s="21"/>
      <c r="B289" s="117" t="s">
        <v>19</v>
      </c>
      <c r="C289" s="118"/>
      <c r="D289" s="45">
        <f>D160+D16</f>
        <v>1381722.48</v>
      </c>
      <c r="E289" s="26"/>
      <c r="F289" s="27"/>
      <c r="G289" s="27"/>
      <c r="H289" s="27"/>
    </row>
    <row r="290" spans="1:7" s="25" customFormat="1" ht="36" customHeight="1">
      <c r="A290" s="21"/>
      <c r="B290" s="119" t="s">
        <v>57</v>
      </c>
      <c r="C290" s="119"/>
      <c r="D290" s="45">
        <f>SUM(D291:E303)</f>
        <v>76374.69</v>
      </c>
      <c r="E290" s="26"/>
      <c r="G290" s="27"/>
    </row>
    <row r="291" spans="1:7" s="25" customFormat="1" ht="36.75" customHeight="1">
      <c r="A291" s="32" t="s">
        <v>162</v>
      </c>
      <c r="B291" s="120" t="s">
        <v>163</v>
      </c>
      <c r="C291" s="121"/>
      <c r="D291" s="73">
        <v>48428.69</v>
      </c>
      <c r="E291" s="26"/>
      <c r="G291" s="27"/>
    </row>
    <row r="292" spans="1:5" s="25" customFormat="1" ht="36.75" customHeight="1">
      <c r="A292" s="32" t="s">
        <v>45</v>
      </c>
      <c r="B292" s="88" t="s">
        <v>164</v>
      </c>
      <c r="C292" s="88"/>
      <c r="D292" s="57">
        <v>27946</v>
      </c>
      <c r="E292" s="26"/>
    </row>
    <row r="293" spans="1:5" s="25" customFormat="1" ht="31.5" customHeight="1" hidden="1">
      <c r="A293" s="32"/>
      <c r="B293" s="88"/>
      <c r="C293" s="88"/>
      <c r="D293" s="57"/>
      <c r="E293" s="37"/>
    </row>
    <row r="294" spans="1:5" s="25" customFormat="1" ht="30.75" customHeight="1" hidden="1">
      <c r="A294" s="32"/>
      <c r="B294" s="88"/>
      <c r="C294" s="88"/>
      <c r="D294" s="57"/>
      <c r="E294" s="37"/>
    </row>
    <row r="295" spans="1:5" s="25" customFormat="1" ht="28.5" customHeight="1" hidden="1">
      <c r="A295" s="32"/>
      <c r="B295" s="88"/>
      <c r="C295" s="88"/>
      <c r="D295" s="57"/>
      <c r="E295" s="37"/>
    </row>
    <row r="296" spans="1:5" s="25" customFormat="1" ht="32.25" customHeight="1" hidden="1">
      <c r="A296" s="32"/>
      <c r="B296" s="126"/>
      <c r="C296" s="127"/>
      <c r="D296" s="57"/>
      <c r="E296" s="37"/>
    </row>
    <row r="297" spans="1:5" s="25" customFormat="1" ht="43.5" customHeight="1" hidden="1">
      <c r="A297" s="32"/>
      <c r="B297" s="88"/>
      <c r="C297" s="88"/>
      <c r="D297" s="57"/>
      <c r="E297" s="37"/>
    </row>
    <row r="298" spans="1:5" s="25" customFormat="1" ht="30.75" customHeight="1" hidden="1">
      <c r="A298" s="32"/>
      <c r="B298" s="88"/>
      <c r="C298" s="88"/>
      <c r="D298" s="57"/>
      <c r="E298" s="37"/>
    </row>
    <row r="299" spans="1:5" s="25" customFormat="1" ht="36.75" customHeight="1" hidden="1">
      <c r="A299" s="40"/>
      <c r="B299" s="88"/>
      <c r="C299" s="88"/>
      <c r="D299" s="57"/>
      <c r="E299" s="37"/>
    </row>
    <row r="300" spans="1:4" s="25" customFormat="1" ht="25.5" customHeight="1" hidden="1">
      <c r="A300" s="32"/>
      <c r="B300" s="88"/>
      <c r="C300" s="88"/>
      <c r="D300" s="57"/>
    </row>
    <row r="301" spans="1:4" s="25" customFormat="1" ht="18.75" customHeight="1" hidden="1">
      <c r="A301" s="32"/>
      <c r="B301" s="94"/>
      <c r="C301" s="95"/>
      <c r="D301" s="57"/>
    </row>
    <row r="302" spans="1:4" s="25" customFormat="1" ht="22.5" customHeight="1" hidden="1">
      <c r="A302" s="40"/>
      <c r="B302" s="88"/>
      <c r="C302" s="88"/>
      <c r="D302" s="57"/>
    </row>
    <row r="303" spans="1:4" s="25" customFormat="1" ht="39.75" customHeight="1" hidden="1">
      <c r="A303" s="40"/>
      <c r="B303" s="88"/>
      <c r="C303" s="88"/>
      <c r="D303" s="57"/>
    </row>
    <row r="304" spans="1:7" s="25" customFormat="1" ht="27.75" customHeight="1">
      <c r="A304" s="40"/>
      <c r="B304" s="81" t="s">
        <v>86</v>
      </c>
      <c r="C304" s="81"/>
      <c r="D304" s="45">
        <f>D289+D290</f>
        <v>1458097.17</v>
      </c>
      <c r="F304" s="27">
        <f>D304-D279-D271</f>
        <v>1132564.17</v>
      </c>
      <c r="G304" s="27"/>
    </row>
    <row r="305" spans="1:7" s="25" customFormat="1" ht="36" customHeight="1" hidden="1">
      <c r="A305" s="40"/>
      <c r="B305" s="120"/>
      <c r="C305" s="121"/>
      <c r="D305" s="74"/>
      <c r="G305" s="27">
        <f>D304-D49</f>
        <v>1458097.17</v>
      </c>
    </row>
    <row r="306" spans="1:4" s="25" customFormat="1" ht="20.25" customHeight="1" hidden="1">
      <c r="A306" s="39"/>
      <c r="B306" s="88"/>
      <c r="C306" s="88"/>
      <c r="D306" s="57"/>
    </row>
    <row r="307" spans="1:4" s="36" customFormat="1" ht="25.5" customHeight="1">
      <c r="A307" s="35"/>
      <c r="B307" s="122" t="s">
        <v>88</v>
      </c>
      <c r="C307" s="123"/>
      <c r="D307" s="53">
        <f>D14-D289-D290</f>
        <v>178579834.75</v>
      </c>
    </row>
    <row r="308" spans="2:4" s="25" customFormat="1" ht="20.25" customHeight="1" hidden="1">
      <c r="B308" s="124"/>
      <c r="C308" s="124"/>
      <c r="D308" s="75"/>
    </row>
    <row r="309" spans="1:5" s="25" customFormat="1" ht="38.25" customHeight="1">
      <c r="A309" s="32"/>
      <c r="B309" s="125" t="s">
        <v>81</v>
      </c>
      <c r="C309" s="121"/>
      <c r="D309" s="45">
        <f>SUM(D310:D316)</f>
        <v>6900</v>
      </c>
      <c r="E309" s="26"/>
    </row>
    <row r="310" spans="1:5" s="25" customFormat="1" ht="42" customHeight="1">
      <c r="A310" s="21" t="s">
        <v>18</v>
      </c>
      <c r="B310" s="94" t="s">
        <v>116</v>
      </c>
      <c r="C310" s="95"/>
      <c r="D310" s="28">
        <v>6900</v>
      </c>
      <c r="E310" s="27"/>
    </row>
    <row r="311" spans="1:8" s="29" customFormat="1" ht="45.75" customHeight="1" hidden="1">
      <c r="A311" s="92"/>
      <c r="B311" s="94"/>
      <c r="C311" s="95"/>
      <c r="D311" s="57"/>
      <c r="F311" s="22"/>
      <c r="G311" s="22"/>
      <c r="H311" s="22"/>
    </row>
    <row r="312" spans="1:4" ht="49.5" customHeight="1" hidden="1">
      <c r="A312" s="96"/>
      <c r="B312" s="94"/>
      <c r="C312" s="95"/>
      <c r="D312" s="57"/>
    </row>
    <row r="313" spans="1:8" s="29" customFormat="1" ht="36" customHeight="1" hidden="1">
      <c r="A313" s="21"/>
      <c r="B313" s="94"/>
      <c r="C313" s="95"/>
      <c r="D313" s="28"/>
      <c r="F313" s="22"/>
      <c r="G313" s="22"/>
      <c r="H313" s="22"/>
    </row>
    <row r="314" spans="1:8" s="29" customFormat="1" ht="27" customHeight="1" hidden="1">
      <c r="A314" s="92"/>
      <c r="B314" s="94"/>
      <c r="C314" s="95"/>
      <c r="D314" s="57"/>
      <c r="F314" s="22"/>
      <c r="G314" s="22"/>
      <c r="H314" s="22"/>
    </row>
    <row r="315" spans="1:4" ht="18.75" hidden="1">
      <c r="A315" s="96"/>
      <c r="B315" s="94"/>
      <c r="C315" s="95"/>
      <c r="D315" s="57"/>
    </row>
    <row r="316" spans="1:4" ht="34.5" customHeight="1" hidden="1">
      <c r="A316" s="21"/>
      <c r="B316" s="94"/>
      <c r="C316" s="95"/>
      <c r="D316" s="28"/>
    </row>
    <row r="317" spans="1:4" ht="18.75">
      <c r="A317" s="59"/>
      <c r="B317" s="59"/>
      <c r="C317" s="59"/>
      <c r="D317" s="57"/>
    </row>
  </sheetData>
  <sheetProtection password="CE22" sheet="1"/>
  <mergeCells count="21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8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1:C211"/>
    <mergeCell ref="B212:C212"/>
    <mergeCell ref="B213:C213"/>
    <mergeCell ref="B210:C210"/>
    <mergeCell ref="B214:C214"/>
    <mergeCell ref="B215:C215"/>
    <mergeCell ref="B216:C216"/>
    <mergeCell ref="B218:C218"/>
    <mergeCell ref="A219:A226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80"/>
    <mergeCell ref="B271:C271"/>
    <mergeCell ref="B272:C272"/>
    <mergeCell ref="B273:C273"/>
    <mergeCell ref="B274:C274"/>
    <mergeCell ref="B275:C275"/>
    <mergeCell ref="B276:C276"/>
    <mergeCell ref="B277:C277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15:C315"/>
    <mergeCell ref="B305:C305"/>
    <mergeCell ref="B306:C306"/>
    <mergeCell ref="B307:C307"/>
    <mergeCell ref="B308:C308"/>
    <mergeCell ref="B309:C309"/>
    <mergeCell ref="B310:C310"/>
    <mergeCell ref="B316:C316"/>
    <mergeCell ref="B278:C278"/>
    <mergeCell ref="B217:C217"/>
    <mergeCell ref="B279:C279"/>
    <mergeCell ref="A311:A312"/>
    <mergeCell ref="B311:C311"/>
    <mergeCell ref="B312:C312"/>
    <mergeCell ref="B313:C313"/>
    <mergeCell ref="A314:A315"/>
    <mergeCell ref="B314:C314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2" manualBreakCount="2">
    <brk id="218" max="4" man="1"/>
    <brk id="2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2023-07-11T06:37:16Z</cp:lastPrinted>
  <dcterms:created xsi:type="dcterms:W3CDTF">2015-05-15T06:08:32Z</dcterms:created>
  <dcterms:modified xsi:type="dcterms:W3CDTF">2023-07-11T09:00:46Z</dcterms:modified>
  <cp:category/>
  <cp:version/>
  <cp:contentType/>
  <cp:contentStatus/>
</cp:coreProperties>
</file>